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ata\GitCodes\debug_ebpr\personal_project_test\3cp_test\"/>
    </mc:Choice>
  </mc:AlternateContent>
  <xr:revisionPtr revIDLastSave="0" documentId="13_ncr:1_{A295BE4D-0E78-4DEF-B953-65C5DFF4CF3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PR 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H16" i="1"/>
  <c r="H15" i="1"/>
  <c r="H14" i="1"/>
  <c r="H13" i="1"/>
  <c r="J14" i="1"/>
  <c r="J13" i="1"/>
  <c r="K10" i="1"/>
  <c r="J10" i="1"/>
</calcChain>
</file>

<file path=xl/sharedStrings.xml><?xml version="1.0" encoding="utf-8"?>
<sst xmlns="http://schemas.openxmlformats.org/spreadsheetml/2006/main" count="94" uniqueCount="51">
  <si>
    <t>Date</t>
  </si>
  <si>
    <t>D1D001</t>
  </si>
  <si>
    <t xml:space="preserve"> </t>
  </si>
  <si>
    <t>7302011030 Consumption</t>
  </si>
  <si>
    <t>7302011061 Consumption</t>
  </si>
  <si>
    <t>Crude 3-CP Production</t>
  </si>
  <si>
    <t>Pure 3-CP  Production</t>
  </si>
  <si>
    <t>UTILITY</t>
  </si>
  <si>
    <t>T-2703 A (%)</t>
  </si>
  <si>
    <t>T-2703 B (%)</t>
  </si>
  <si>
    <t>T-2101 A (%)</t>
  </si>
  <si>
    <t>T-2101 B (%)</t>
  </si>
  <si>
    <t>Conversion (%)</t>
  </si>
  <si>
    <t>Opening Stock (MT)</t>
  </si>
  <si>
    <t>Day Receipt (MT)</t>
  </si>
  <si>
    <t>Day Recovery (MT)</t>
  </si>
  <si>
    <t>Total Receipt (MT)</t>
  </si>
  <si>
    <t>Day Consumption (MT)</t>
  </si>
  <si>
    <t>Closing Stock (MT)</t>
  </si>
  <si>
    <t>Total Consumption (MT)</t>
  </si>
  <si>
    <t>Day Production (MT)</t>
  </si>
  <si>
    <t>Total Production (MT)</t>
  </si>
  <si>
    <t>Day NIA. Transfer (MT)</t>
  </si>
  <si>
    <t>Total NIA. Transfer (MT)</t>
  </si>
  <si>
    <t>Day Drum Filling (MT)</t>
  </si>
  <si>
    <t>Total Drum Filling (MT)</t>
  </si>
  <si>
    <t>LT-2701 A (%)</t>
  </si>
  <si>
    <t>LT T-2701 B(%)</t>
  </si>
  <si>
    <t>Closing Stock of Pure Tanks (MT)</t>
  </si>
  <si>
    <t>Pure tank Dead Volume (MT)</t>
  </si>
  <si>
    <t>Power Norm (KWH/MT)</t>
  </si>
  <si>
    <t>Steam Norm (MT/MT)</t>
  </si>
  <si>
    <t>Raffinate Norm (M3/MT)</t>
  </si>
  <si>
    <t>Raffinate Vent Gas Norm (M3/MT)</t>
  </si>
  <si>
    <t>Treated  Water Norm (M3/MT)</t>
  </si>
  <si>
    <t>Day Power Consumption (KWH)</t>
  </si>
  <si>
    <t>Day Steam Consumption (MT)</t>
  </si>
  <si>
    <t>Day Raffinate Generation (M3)</t>
  </si>
  <si>
    <t>Day Vent Gas Raffinate Generation (M3)</t>
  </si>
  <si>
    <t>Day D.M.W. Consumption (M3)</t>
  </si>
  <si>
    <t>D.M.W. Norm (M3/MT)</t>
  </si>
  <si>
    <t>Day Treated Water Consumption (M3)</t>
  </si>
  <si>
    <t>Day Raffinate Incinerated (M3)</t>
  </si>
  <si>
    <t>Raffinate Incineration Rate (Kg/Hr)</t>
  </si>
  <si>
    <t>Ammonia Norm (MT/MT)</t>
  </si>
  <si>
    <t>Benzene Norm (MT/MT)</t>
  </si>
  <si>
    <t>Beta Picoline  Norm (MT/MT)</t>
  </si>
  <si>
    <t>2022-12-25</t>
  </si>
  <si>
    <t>2022-12-26</t>
  </si>
  <si>
    <t>Total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</si>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</sst>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0000FF"/>
      <name val="Trebuchet MS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17"/>
  <sheetViews>
    <sheetView tabSelected="1" topLeftCell="K1" workbookViewId="0">
      <selection activeCell="N8" sqref="N8"/>
    </sheetView>
  </sheetViews>
  <sheetFormatPr defaultRowHeight="14.5" x14ac:dyDescent="0.35"/>
  <cols>
    <col min="1" max="6" width="15.7265625" style="1" customWidth="1"/>
    <col min="7" max="12" width="20.7265625" style="1" customWidth="1"/>
    <col min="13" max="13" width="10.7265625" style="1" customWidth="1"/>
    <col min="14" max="19" width="22.7265625" style="1" customWidth="1"/>
    <col min="20" max="20" width="10.7265625" style="1" customWidth="1"/>
    <col min="21" max="26" width="22.7265625" style="1" customWidth="1"/>
    <col min="27" max="27" width="10.7265625" style="1" customWidth="1"/>
    <col min="28" max="29" width="20.7265625" style="1" customWidth="1"/>
    <col min="30" max="30" width="10.7265625" style="1" customWidth="1"/>
    <col min="31" max="39" width="22.7265625" style="1" customWidth="1"/>
    <col min="40" max="41" width="29.7265625" style="1" customWidth="1"/>
    <col min="42" max="42" width="10.7265625" style="1" customWidth="1"/>
    <col min="43" max="45" width="27.7265625" style="1" customWidth="1"/>
    <col min="46" max="46" width="30.7265625" style="1" customWidth="1"/>
    <col min="47" max="47" width="27.7265625" style="1" customWidth="1"/>
    <col min="48" max="50" width="33.7265625" style="1" customWidth="1"/>
    <col min="51" max="51" width="40.7265625" style="1" customWidth="1"/>
    <col min="52" max="52" width="33.7265625" style="1" customWidth="1"/>
    <col min="53" max="53" width="25.7265625" style="1" customWidth="1"/>
    <col min="54" max="55" width="33.7265625" style="1" customWidth="1"/>
    <col min="56" max="56" width="30.7265625" style="1" customWidth="1"/>
    <col min="57" max="60" width="27.7265625" style="1" customWidth="1"/>
    <col min="63" max="63" width="10.7265625" style="1" customWidth="1"/>
  </cols>
  <sheetData>
    <row r="1" spans="1:60" s="2" customFormat="1" ht="28" customHeight="1" x14ac:dyDescent="0.35">
      <c r="A1" s="3"/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3" t="s">
        <v>2</v>
      </c>
      <c r="N1" s="4" t="s">
        <v>3</v>
      </c>
      <c r="O1" s="4"/>
      <c r="P1" s="4"/>
      <c r="Q1" s="4"/>
      <c r="R1" s="4"/>
      <c r="S1" s="4"/>
      <c r="T1" s="3" t="s">
        <v>2</v>
      </c>
      <c r="U1" s="4" t="s">
        <v>4</v>
      </c>
      <c r="V1" s="4"/>
      <c r="W1" s="4"/>
      <c r="X1" s="4"/>
      <c r="Y1" s="4"/>
      <c r="Z1" s="4"/>
      <c r="AA1" s="3" t="s">
        <v>2</v>
      </c>
      <c r="AB1" s="4" t="s">
        <v>5</v>
      </c>
      <c r="AC1" s="4"/>
      <c r="AD1" s="3" t="s">
        <v>2</v>
      </c>
      <c r="AE1" s="4" t="s">
        <v>6</v>
      </c>
      <c r="AF1" s="4"/>
      <c r="AG1" s="4"/>
      <c r="AH1" s="4"/>
      <c r="AI1" s="4"/>
      <c r="AJ1" s="4"/>
      <c r="AK1" s="4"/>
      <c r="AL1" s="4"/>
      <c r="AM1" s="4"/>
      <c r="AN1" s="4"/>
      <c r="AO1" s="4"/>
      <c r="AP1" s="3" t="s">
        <v>2</v>
      </c>
      <c r="AQ1" s="4" t="s">
        <v>7</v>
      </c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3" t="s">
        <v>2</v>
      </c>
    </row>
    <row r="2" spans="1:60" x14ac:dyDescent="0.35">
      <c r="A2" s="3" t="s">
        <v>0</v>
      </c>
      <c r="B2" s="7" t="s">
        <v>8</v>
      </c>
      <c r="C2" s="7" t="s">
        <v>9</v>
      </c>
      <c r="D2" s="7" t="s">
        <v>10</v>
      </c>
      <c r="E2" s="7" t="s">
        <v>11</v>
      </c>
      <c r="F2" s="7" t="s">
        <v>12</v>
      </c>
      <c r="G2" s="5" t="s">
        <v>13</v>
      </c>
      <c r="H2" s="7" t="s">
        <v>14</v>
      </c>
      <c r="I2" s="5" t="s">
        <v>15</v>
      </c>
      <c r="J2" s="5" t="s">
        <v>16</v>
      </c>
      <c r="K2" s="5" t="s">
        <v>17</v>
      </c>
      <c r="L2" s="3" t="s">
        <v>18</v>
      </c>
      <c r="M2" s="3"/>
      <c r="N2" s="3" t="s">
        <v>13</v>
      </c>
      <c r="O2" s="3" t="s">
        <v>14</v>
      </c>
      <c r="P2" s="3" t="s">
        <v>16</v>
      </c>
      <c r="Q2" s="3" t="s">
        <v>17</v>
      </c>
      <c r="R2" s="3" t="s">
        <v>19</v>
      </c>
      <c r="S2" s="3" t="s">
        <v>18</v>
      </c>
      <c r="T2" s="3"/>
      <c r="U2" s="3" t="s">
        <v>13</v>
      </c>
      <c r="V2" s="3" t="s">
        <v>14</v>
      </c>
      <c r="W2" s="3" t="s">
        <v>16</v>
      </c>
      <c r="X2" s="3" t="s">
        <v>17</v>
      </c>
      <c r="Y2" s="3" t="s">
        <v>19</v>
      </c>
      <c r="Z2" s="3" t="s">
        <v>18</v>
      </c>
      <c r="AA2" s="3"/>
      <c r="AB2" s="3" t="s">
        <v>20</v>
      </c>
      <c r="AC2" s="3" t="s">
        <v>21</v>
      </c>
      <c r="AD2" s="3"/>
      <c r="AE2" s="3" t="s">
        <v>13</v>
      </c>
      <c r="AF2" s="3" t="s">
        <v>20</v>
      </c>
      <c r="AG2" s="3" t="s">
        <v>21</v>
      </c>
      <c r="AH2" s="3" t="s">
        <v>22</v>
      </c>
      <c r="AI2" s="3" t="s">
        <v>23</v>
      </c>
      <c r="AJ2" s="3" t="s">
        <v>24</v>
      </c>
      <c r="AK2" s="3" t="s">
        <v>25</v>
      </c>
      <c r="AL2" s="3" t="s">
        <v>26</v>
      </c>
      <c r="AM2" s="3" t="s">
        <v>27</v>
      </c>
      <c r="AN2" s="3" t="s">
        <v>28</v>
      </c>
      <c r="AO2" s="3" t="s">
        <v>29</v>
      </c>
      <c r="AP2" s="3"/>
      <c r="AQ2" s="3" t="s">
        <v>30</v>
      </c>
      <c r="AR2" s="3" t="s">
        <v>31</v>
      </c>
      <c r="AS2" s="3" t="s">
        <v>32</v>
      </c>
      <c r="AT2" s="3" t="s">
        <v>33</v>
      </c>
      <c r="AU2" s="3" t="s">
        <v>34</v>
      </c>
      <c r="AV2" s="3" t="s">
        <v>35</v>
      </c>
      <c r="AW2" s="3" t="s">
        <v>36</v>
      </c>
      <c r="AX2" s="3" t="s">
        <v>37</v>
      </c>
      <c r="AY2" s="3" t="s">
        <v>38</v>
      </c>
      <c r="AZ2" s="3" t="s">
        <v>39</v>
      </c>
      <c r="BA2" s="3" t="s">
        <v>40</v>
      </c>
      <c r="BB2" s="3" t="s">
        <v>41</v>
      </c>
      <c r="BC2" s="3" t="s">
        <v>42</v>
      </c>
      <c r="BD2" s="3" t="s">
        <v>43</v>
      </c>
      <c r="BE2" s="3" t="s">
        <v>44</v>
      </c>
      <c r="BF2" s="3" t="s">
        <v>45</v>
      </c>
      <c r="BG2" s="3" t="s">
        <v>46</v>
      </c>
      <c r="BH2" s="3"/>
    </row>
    <row r="3" spans="1:60" x14ac:dyDescent="0.35">
      <c r="B3" s="8"/>
      <c r="C3" s="8"/>
      <c r="D3" s="8"/>
      <c r="E3" s="8"/>
      <c r="F3" s="8"/>
      <c r="G3" s="6"/>
      <c r="H3" s="8"/>
      <c r="I3" s="6"/>
      <c r="J3" s="6"/>
      <c r="K3" s="6"/>
    </row>
    <row r="4" spans="1:60" x14ac:dyDescent="0.35">
      <c r="A4" s="3" t="s">
        <v>47</v>
      </c>
      <c r="B4" s="8">
        <v>290</v>
      </c>
      <c r="C4" s="8">
        <v>160</v>
      </c>
      <c r="D4" s="8">
        <v>19.059999999999999</v>
      </c>
      <c r="E4" s="8">
        <v>56.38</v>
      </c>
      <c r="F4" s="8">
        <v>75</v>
      </c>
      <c r="G4" s="6">
        <v>148.82</v>
      </c>
      <c r="H4" s="8">
        <v>1035.6300000000001</v>
      </c>
      <c r="I4" s="6">
        <v>8118.7</v>
      </c>
      <c r="J4" s="6">
        <v>1074.07</v>
      </c>
      <c r="K4" s="6">
        <v>9114.3209999999999</v>
      </c>
      <c r="L4" s="1">
        <v>188.82900000000001</v>
      </c>
      <c r="M4" s="1" t="s">
        <v>2</v>
      </c>
      <c r="N4" s="1">
        <v>14.43</v>
      </c>
      <c r="O4" s="1">
        <v>19.420000000000002</v>
      </c>
      <c r="P4" s="1">
        <v>57.16</v>
      </c>
      <c r="Q4" s="1">
        <v>19.420000000000002</v>
      </c>
      <c r="R4" s="1">
        <v>51.73</v>
      </c>
      <c r="S4" s="1">
        <v>14.43</v>
      </c>
      <c r="T4" s="1" t="s">
        <v>2</v>
      </c>
      <c r="U4" s="1">
        <v>10.96</v>
      </c>
      <c r="V4" s="1">
        <v>0</v>
      </c>
      <c r="W4" s="1">
        <v>2.9</v>
      </c>
      <c r="X4" s="1">
        <v>0.55000000000000004</v>
      </c>
      <c r="Y4" s="1">
        <v>8.1999999999999993</v>
      </c>
      <c r="Z4" s="1">
        <v>10.41</v>
      </c>
      <c r="AA4" s="1" t="s">
        <v>2</v>
      </c>
      <c r="AB4" s="1">
        <v>683574.07</v>
      </c>
      <c r="AC4" s="1">
        <v>683661.19</v>
      </c>
      <c r="AD4" s="1" t="s">
        <v>2</v>
      </c>
      <c r="AE4" s="1">
        <v>81.89</v>
      </c>
      <c r="AF4" s="1">
        <v>-26.026</v>
      </c>
      <c r="AG4" s="1">
        <v>141.89400000000001</v>
      </c>
      <c r="AH4" s="1">
        <v>20.84</v>
      </c>
      <c r="AI4" s="1">
        <v>119.87</v>
      </c>
      <c r="AJ4" s="1">
        <v>0</v>
      </c>
      <c r="AK4" s="1">
        <v>11.78</v>
      </c>
      <c r="AL4" s="1">
        <v>26.16</v>
      </c>
      <c r="AM4" s="1">
        <v>1.64</v>
      </c>
      <c r="AN4" s="1">
        <v>35.024000000000001</v>
      </c>
      <c r="AO4" s="1">
        <v>5</v>
      </c>
      <c r="AP4" s="1" t="s">
        <v>2</v>
      </c>
      <c r="AQ4" s="1">
        <v>5.0999999999999997E-2</v>
      </c>
      <c r="AR4" s="1">
        <v>0</v>
      </c>
      <c r="AS4" s="1">
        <v>0</v>
      </c>
      <c r="AT4" s="1">
        <v>0</v>
      </c>
      <c r="AU4" s="1">
        <v>0</v>
      </c>
      <c r="AV4" s="1">
        <v>34804</v>
      </c>
      <c r="AW4" s="1">
        <v>225</v>
      </c>
      <c r="AX4" s="1">
        <v>33.79</v>
      </c>
      <c r="AY4" s="1">
        <v>27.53</v>
      </c>
      <c r="AZ4" s="1">
        <v>1</v>
      </c>
      <c r="BA4" s="1">
        <v>0</v>
      </c>
      <c r="BB4" s="1">
        <v>110</v>
      </c>
      <c r="BC4" s="1">
        <v>44.36</v>
      </c>
      <c r="BD4" s="1">
        <v>1848.3330000000001</v>
      </c>
      <c r="BE4" s="1">
        <v>0</v>
      </c>
      <c r="BF4" s="1">
        <v>0</v>
      </c>
      <c r="BG4" s="1">
        <v>2E-3</v>
      </c>
      <c r="BH4" s="1" t="s">
        <v>2</v>
      </c>
    </row>
    <row r="5" spans="1:60" x14ac:dyDescent="0.35">
      <c r="A5" s="3" t="s">
        <v>48</v>
      </c>
      <c r="B5" s="8">
        <v>290</v>
      </c>
      <c r="C5" s="8">
        <v>354</v>
      </c>
      <c r="D5" s="8">
        <v>34.909999999999997</v>
      </c>
      <c r="E5" s="8">
        <v>26.8</v>
      </c>
      <c r="F5" s="8">
        <v>75</v>
      </c>
      <c r="G5" s="6">
        <v>188.82900000000001</v>
      </c>
      <c r="H5" s="8">
        <v>122.59</v>
      </c>
      <c r="I5" s="6">
        <v>9425.7000000000007</v>
      </c>
      <c r="J5" s="6">
        <v>1196.6600000000001</v>
      </c>
      <c r="K5" s="6">
        <v>9493.4410000000007</v>
      </c>
      <c r="L5" s="1">
        <v>243.678</v>
      </c>
      <c r="M5" s="1" t="s">
        <v>2</v>
      </c>
      <c r="N5" s="1">
        <v>14.43</v>
      </c>
      <c r="O5" s="1">
        <v>15.06</v>
      </c>
      <c r="P5" s="1">
        <v>72.22</v>
      </c>
      <c r="Q5" s="1">
        <v>10.31</v>
      </c>
      <c r="R5" s="1">
        <v>62.04</v>
      </c>
      <c r="S5" s="1">
        <v>19.18</v>
      </c>
      <c r="T5" s="1" t="s">
        <v>2</v>
      </c>
      <c r="U5" s="1">
        <v>10.41</v>
      </c>
      <c r="V5" s="1">
        <v>0</v>
      </c>
      <c r="W5" s="1">
        <v>2.9</v>
      </c>
      <c r="X5" s="1">
        <v>0.55000000000000004</v>
      </c>
      <c r="Y5" s="1">
        <v>8.75</v>
      </c>
      <c r="Z5" s="1">
        <v>9.86</v>
      </c>
      <c r="AA5" s="1" t="s">
        <v>2</v>
      </c>
      <c r="AB5" s="1">
        <v>712008.1</v>
      </c>
      <c r="AC5" s="1">
        <v>1395669.29</v>
      </c>
      <c r="AD5" s="1" t="s">
        <v>2</v>
      </c>
      <c r="AE5" s="1">
        <v>35.024000000000001</v>
      </c>
      <c r="AF5" s="1">
        <v>53.042000000000002</v>
      </c>
      <c r="AG5" s="1">
        <v>194.93600000000001</v>
      </c>
      <c r="AH5" s="1">
        <v>52.07</v>
      </c>
      <c r="AI5" s="1">
        <v>171.94</v>
      </c>
      <c r="AJ5" s="1">
        <v>0</v>
      </c>
      <c r="AK5" s="1">
        <v>11.78</v>
      </c>
      <c r="AL5" s="1">
        <v>22.8</v>
      </c>
      <c r="AM5" s="1">
        <v>5.9</v>
      </c>
      <c r="AN5" s="1">
        <v>35.996000000000002</v>
      </c>
      <c r="AO5" s="1">
        <v>5</v>
      </c>
      <c r="AP5" s="1" t="s">
        <v>2</v>
      </c>
      <c r="AQ5" s="1">
        <v>4.9000000000000002E-2</v>
      </c>
      <c r="AR5" s="1">
        <v>0</v>
      </c>
      <c r="AS5" s="1">
        <v>0</v>
      </c>
      <c r="AT5" s="1">
        <v>0</v>
      </c>
      <c r="AU5" s="1">
        <v>0</v>
      </c>
      <c r="AV5" s="1">
        <v>34724</v>
      </c>
      <c r="AW5" s="1">
        <v>225</v>
      </c>
      <c r="AX5" s="1">
        <v>36.26</v>
      </c>
      <c r="AY5" s="1">
        <v>32.299999999999997</v>
      </c>
      <c r="AZ5" s="1">
        <v>0</v>
      </c>
      <c r="BA5" s="1">
        <v>0</v>
      </c>
      <c r="BB5" s="1">
        <v>150</v>
      </c>
      <c r="BC5" s="1">
        <v>29.38</v>
      </c>
      <c r="BD5" s="1">
        <v>1224.1669999999999</v>
      </c>
      <c r="BE5" s="1">
        <v>0</v>
      </c>
      <c r="BF5" s="1">
        <v>0</v>
      </c>
      <c r="BG5" s="1">
        <v>0</v>
      </c>
      <c r="BH5" s="1" t="s">
        <v>2</v>
      </c>
    </row>
    <row r="6" spans="1:60" x14ac:dyDescent="0.35">
      <c r="A6" s="3" t="s">
        <v>49</v>
      </c>
      <c r="B6" s="1">
        <v>580</v>
      </c>
      <c r="C6" s="1">
        <v>514</v>
      </c>
      <c r="D6" s="1">
        <v>53.97</v>
      </c>
      <c r="E6" s="1">
        <v>83.18</v>
      </c>
      <c r="F6" s="1">
        <v>150</v>
      </c>
      <c r="G6" s="6">
        <v>337.649</v>
      </c>
      <c r="H6" s="1">
        <v>1158.22</v>
      </c>
      <c r="I6" s="6">
        <v>17544.400000000001</v>
      </c>
      <c r="J6" s="1">
        <v>2270.73</v>
      </c>
      <c r="K6" s="1">
        <v>18607.761999999999</v>
      </c>
      <c r="L6" s="1">
        <v>432.50700000000001</v>
      </c>
      <c r="M6" s="1" t="s">
        <v>2</v>
      </c>
      <c r="N6" s="1">
        <v>28.86</v>
      </c>
      <c r="O6" s="1">
        <v>34.479999999999997</v>
      </c>
      <c r="P6" s="1">
        <v>129.38</v>
      </c>
      <c r="Q6" s="1">
        <v>29.73</v>
      </c>
      <c r="R6" s="1">
        <v>113.77</v>
      </c>
      <c r="S6" s="1">
        <v>33.61</v>
      </c>
      <c r="T6" s="1" t="s">
        <v>2</v>
      </c>
      <c r="U6" s="1">
        <v>21.37</v>
      </c>
      <c r="V6" s="1">
        <v>0</v>
      </c>
      <c r="W6" s="1">
        <v>5.8</v>
      </c>
      <c r="X6" s="1">
        <v>1.1000000000000001</v>
      </c>
      <c r="Y6" s="1">
        <v>16.95</v>
      </c>
      <c r="Z6" s="1">
        <v>20.27</v>
      </c>
      <c r="AA6" s="1" t="s">
        <v>2</v>
      </c>
      <c r="AB6" s="1">
        <v>1395582.17</v>
      </c>
      <c r="AC6" s="1">
        <v>2079330.4809999999</v>
      </c>
      <c r="AD6" s="1" t="s">
        <v>2</v>
      </c>
      <c r="AE6" s="1">
        <v>116.914</v>
      </c>
      <c r="AF6" s="1">
        <v>27.015999999999998</v>
      </c>
      <c r="AG6" s="1">
        <v>336.83</v>
      </c>
      <c r="AH6" s="1">
        <v>72.91</v>
      </c>
      <c r="AI6" s="1">
        <v>291.81</v>
      </c>
      <c r="AJ6" s="1">
        <v>0</v>
      </c>
      <c r="AK6" s="1">
        <v>23.56</v>
      </c>
      <c r="AL6" s="1">
        <v>48.96</v>
      </c>
      <c r="AM6" s="1">
        <v>7.54</v>
      </c>
      <c r="AN6" s="1">
        <v>71.02</v>
      </c>
      <c r="AO6" s="1">
        <v>10</v>
      </c>
      <c r="AP6" s="1" t="s">
        <v>2</v>
      </c>
      <c r="AV6" s="1">
        <v>69528</v>
      </c>
      <c r="AW6" s="1">
        <v>450</v>
      </c>
      <c r="AX6" s="1">
        <v>70.05</v>
      </c>
      <c r="AY6" s="1">
        <v>59.83</v>
      </c>
      <c r="AZ6" s="1">
        <v>1</v>
      </c>
      <c r="BB6" s="1">
        <v>260</v>
      </c>
      <c r="BC6" s="1">
        <v>73.739999999999995</v>
      </c>
      <c r="BD6" s="1">
        <v>3072.5</v>
      </c>
      <c r="BH6" s="1" t="s">
        <v>2</v>
      </c>
    </row>
    <row r="7" spans="1:60" x14ac:dyDescent="0.35">
      <c r="A7" s="3" t="s">
        <v>50</v>
      </c>
      <c r="M7" s="1" t="s">
        <v>2</v>
      </c>
      <c r="T7" s="1" t="s">
        <v>2</v>
      </c>
      <c r="AA7" s="1" t="s">
        <v>2</v>
      </c>
      <c r="AD7" s="1" t="s">
        <v>2</v>
      </c>
      <c r="AP7" s="1" t="s">
        <v>2</v>
      </c>
      <c r="AQ7" s="1">
        <v>0.05</v>
      </c>
      <c r="AR7" s="1">
        <v>0</v>
      </c>
      <c r="AS7" s="1">
        <v>0</v>
      </c>
      <c r="AT7" s="1">
        <v>0</v>
      </c>
      <c r="AU7" s="1">
        <v>0</v>
      </c>
      <c r="BA7" s="1">
        <v>0</v>
      </c>
      <c r="BE7" s="1">
        <v>0</v>
      </c>
      <c r="BF7" s="1">
        <v>0</v>
      </c>
      <c r="BG7" s="1">
        <v>1E-3</v>
      </c>
      <c r="BH7" s="1" t="s">
        <v>2</v>
      </c>
    </row>
    <row r="10" spans="1:60" x14ac:dyDescent="0.35">
      <c r="J10" s="1">
        <f>J4+H5</f>
        <v>1196.6599999999999</v>
      </c>
      <c r="K10" s="1">
        <f>H5+G5+I5-L5</f>
        <v>9493.4410000000007</v>
      </c>
    </row>
    <row r="13" spans="1:60" x14ac:dyDescent="0.35">
      <c r="H13" s="1">
        <f>56.38+19.06</f>
        <v>75.44</v>
      </c>
      <c r="J13" s="1">
        <f>290+27+30</f>
        <v>347</v>
      </c>
    </row>
    <row r="14" spans="1:60" x14ac:dyDescent="0.35">
      <c r="H14" s="1">
        <f>H13*459</f>
        <v>34626.959999999999</v>
      </c>
      <c r="J14" s="1">
        <f>J13*331.8*0.95</f>
        <v>109377.87</v>
      </c>
    </row>
    <row r="15" spans="1:60" x14ac:dyDescent="0.35">
      <c r="H15" s="1">
        <f>H14+J14</f>
        <v>144004.82999999999</v>
      </c>
    </row>
    <row r="16" spans="1:60" x14ac:dyDescent="0.35">
      <c r="H16" s="1">
        <f>30*101.8*0.95</f>
        <v>2901.2999999999997</v>
      </c>
    </row>
    <row r="17" spans="8:8" x14ac:dyDescent="0.35">
      <c r="H17" s="1">
        <f>H15+H16</f>
        <v>146906.12999999998</v>
      </c>
    </row>
  </sheetData>
  <mergeCells count="6">
    <mergeCell ref="AQ1:BG1"/>
    <mergeCell ref="B1:L1"/>
    <mergeCell ref="N1:S1"/>
    <mergeCell ref="U1:Z1"/>
    <mergeCell ref="AB1:AC1"/>
    <mergeCell ref="AE1:AO1"/>
  </mergeCells>
  <conditionalFormatting sqref="A6:AP6">
    <cfRule type="cellIs" dxfId="5" priority="1" operator="lessThanOrEqual">
      <formula>10000000</formula>
    </cfRule>
  </conditionalFormatting>
  <conditionalFormatting sqref="AQ7:AU7">
    <cfRule type="cellIs" dxfId="4" priority="4" operator="lessThanOrEqual">
      <formula>10000000</formula>
    </cfRule>
  </conditionalFormatting>
  <conditionalFormatting sqref="AV6:AZ6">
    <cfRule type="cellIs" dxfId="3" priority="2" operator="lessThanOrEqual">
      <formula>10000000</formula>
    </cfRule>
  </conditionalFormatting>
  <conditionalFormatting sqref="BA7">
    <cfRule type="cellIs" dxfId="2" priority="5" operator="lessThanOrEqual">
      <formula>10000000</formula>
    </cfRule>
  </conditionalFormatting>
  <conditionalFormatting sqref="BB6:BD6">
    <cfRule type="cellIs" dxfId="1" priority="3" operator="lessThanOrEqual">
      <formula>10000000</formula>
    </cfRule>
  </conditionalFormatting>
  <conditionalFormatting sqref="BE7:BG7">
    <cfRule type="cellIs" dxfId="0" priority="6" operator="lessThanOrEqual">
      <formula>10000000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DPR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Aakash Bedi</cp:lastModifiedBy>
  <dcterms:created xsi:type="dcterms:W3CDTF">2023-02-14T09:16:47Z</dcterms:created>
  <dcterms:modified xsi:type="dcterms:W3CDTF">2023-02-14T10:41:35Z</dcterms:modified>
</cp:coreProperties>
</file>